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8" i="1" l="1"/>
  <c r="D49" i="1" l="1"/>
  <c r="E23" i="1" l="1"/>
  <c r="E45" i="1" l="1"/>
  <c r="D26" i="1" l="1"/>
  <c r="D47" i="1" l="1"/>
  <c r="D46" i="1"/>
  <c r="D18" i="1"/>
  <c r="D19" i="1"/>
  <c r="D20" i="1"/>
  <c r="D15" i="1"/>
  <c r="D9" i="1"/>
  <c r="D10" i="1"/>
  <c r="D11" i="1"/>
  <c r="D12" i="1"/>
  <c r="D8" i="1"/>
  <c r="D14" i="1"/>
  <c r="D17" i="1"/>
  <c r="D22" i="1"/>
  <c r="D25" i="1"/>
  <c r="D24" i="1"/>
  <c r="D28" i="1"/>
  <c r="D37" i="1"/>
  <c r="D39" i="1"/>
  <c r="D41" i="1"/>
  <c r="D44" i="1"/>
  <c r="D43" i="1"/>
  <c r="D50" i="1"/>
  <c r="D51" i="1" l="1"/>
  <c r="D35" i="1" l="1"/>
  <c r="E31" i="1"/>
  <c r="D31" i="1" s="1"/>
  <c r="D34" i="1"/>
  <c r="D33" i="1"/>
  <c r="D23" i="1"/>
  <c r="E16" i="1"/>
  <c r="D16" i="1" s="1"/>
  <c r="E13" i="1"/>
  <c r="D13" i="1" s="1"/>
  <c r="D32" i="1" l="1"/>
  <c r="D30" i="1"/>
  <c r="E38" i="1"/>
  <c r="D38" i="1" s="1"/>
  <c r="D48" i="1"/>
  <c r="D45" i="1" l="1"/>
  <c r="E42" i="1"/>
  <c r="D42" i="1" s="1"/>
  <c r="E40" i="1"/>
  <c r="D40" i="1" s="1"/>
  <c r="E36" i="1"/>
  <c r="D36" i="1" s="1"/>
  <c r="D29" i="1"/>
  <c r="E27" i="1"/>
  <c r="D27" i="1" s="1"/>
  <c r="E21" i="1"/>
  <c r="D21" i="1" s="1"/>
  <c r="E7" i="1"/>
  <c r="D7" i="1" s="1"/>
</calcChain>
</file>

<file path=xl/sharedStrings.xml><?xml version="1.0" encoding="utf-8"?>
<sst xmlns="http://schemas.openxmlformats.org/spreadsheetml/2006/main" count="92" uniqueCount="78">
  <si>
    <t>Ev.br.         nabave</t>
  </si>
  <si>
    <t>Konto iz fin.plana</t>
  </si>
  <si>
    <t>PREDMET NABAVE</t>
  </si>
  <si>
    <t>Planirana vrijednost nabave</t>
  </si>
  <si>
    <t>Postupak nabave</t>
  </si>
  <si>
    <t>Uredski materijal i ostali materijalni rashodi</t>
  </si>
  <si>
    <t>Bagatelna nabava</t>
  </si>
  <si>
    <t>32214</t>
  </si>
  <si>
    <t>Materijal i sredstva za čišćenje i održavanje</t>
  </si>
  <si>
    <t>32216</t>
  </si>
  <si>
    <t>Materijal za higijenske potrebe i njegu</t>
  </si>
  <si>
    <t>Energija</t>
  </si>
  <si>
    <t>32231</t>
  </si>
  <si>
    <t>Električna energija</t>
  </si>
  <si>
    <t>322312</t>
  </si>
  <si>
    <t>Materijal i dijelovi za tekuće i investicijsko održavanje građevinskih objekata</t>
  </si>
  <si>
    <t>Sitni inventar</t>
  </si>
  <si>
    <t>32311</t>
  </si>
  <si>
    <t>Poštarina (pisma, tiskanice i sl.)</t>
  </si>
  <si>
    <t>Usluge tekućeg i investicijskog održavanja</t>
  </si>
  <si>
    <t>Usluge promidžbe i informiranja</t>
  </si>
  <si>
    <t>Komunalne usluge</t>
  </si>
  <si>
    <t>32341</t>
  </si>
  <si>
    <t>Opskrba vodom</t>
  </si>
  <si>
    <t>32342</t>
  </si>
  <si>
    <t>Iznošenje i odvoz smeća</t>
  </si>
  <si>
    <t>32343</t>
  </si>
  <si>
    <t>32349</t>
  </si>
  <si>
    <t>Zakupnine i najamnine</t>
  </si>
  <si>
    <t>32353</t>
  </si>
  <si>
    <t>Zakupnine i najamnine za opremu</t>
  </si>
  <si>
    <t xml:space="preserve">Obvezni i preventivni zdravstveni pregledi </t>
  </si>
  <si>
    <t>32361</t>
  </si>
  <si>
    <t>Intelektualne usluge</t>
  </si>
  <si>
    <t>32372</t>
  </si>
  <si>
    <t>Ugovori o djelu</t>
  </si>
  <si>
    <t>Računalne usluge</t>
  </si>
  <si>
    <t>Usluge ažuriranja računalnih baza-fin.program</t>
  </si>
  <si>
    <t>Održavanje IT sustava</t>
  </si>
  <si>
    <t>Ostale usluge</t>
  </si>
  <si>
    <t>32391</t>
  </si>
  <si>
    <t>Knjige</t>
  </si>
  <si>
    <t>Predsjednica Školskog odbora:</t>
  </si>
  <si>
    <t>sanitarija(lavaboi,slavine)</t>
  </si>
  <si>
    <t>1 godina</t>
  </si>
  <si>
    <t>Dunja Marušić Brezetić,prof.</t>
  </si>
  <si>
    <t>I. GIMNAZIJA</t>
  </si>
  <si>
    <t xml:space="preserve">              21-114-501</t>
  </si>
  <si>
    <t>ZAGREB,Avenija Dubrovnik 36</t>
  </si>
  <si>
    <t>Toplinska energija</t>
  </si>
  <si>
    <t>Usluge telefona, pošte i prijevoza</t>
  </si>
  <si>
    <t>Usluge telefona</t>
  </si>
  <si>
    <t>produžni kabl.razdjelnici</t>
  </si>
  <si>
    <t>Rashodi za nabavu nef.imovine</t>
  </si>
  <si>
    <t>Literatura (publikacije, časopisi, knjige i ostalo)</t>
  </si>
  <si>
    <t xml:space="preserve">Uredski materijal </t>
  </si>
  <si>
    <t>Ostali mat.-toneri, krede, markeri</t>
  </si>
  <si>
    <t>ključevi, žarulje,</t>
  </si>
  <si>
    <t>Tekuće održavanje opreme</t>
  </si>
  <si>
    <t>Ostale komunalne usluge</t>
  </si>
  <si>
    <t>Grafičke i tiskarske usluge, kopiranja,uvezivanje</t>
  </si>
  <si>
    <t>ostali materijal</t>
  </si>
  <si>
    <t>Ravnateljica:</t>
  </si>
  <si>
    <t>Uređaji, strojevi i oprema za ostale namjene</t>
  </si>
  <si>
    <t>Meri Matušan, prof.</t>
  </si>
  <si>
    <t>Sukladno članku 18. st.3. Zakona o javnoj nabavi (N.N. 143./13.), na postupke nabave robe, usluge i radova čija je procijenjena vrijednost manja od 200.000,00 kuna neće se primjenjivati odredbe Zakona o javnoj nabavi, ali je odredbom čl. 20 st.2. Zakona propisana obveza planiranja.</t>
  </si>
  <si>
    <t>Procijenjena vrijednost nabave bez PDV-a</t>
  </si>
  <si>
    <t>Planirano trajanje ug./okvirni sporazum</t>
  </si>
  <si>
    <t>Obavezni i prev. zdravstveni pregledi</t>
  </si>
  <si>
    <t xml:space="preserve">U Zagrebu, </t>
  </si>
  <si>
    <t>Računala i rač.oprema</t>
  </si>
  <si>
    <t>Deratizacija i dezinsekcija</t>
  </si>
  <si>
    <t>Objedinjena javna nabava</t>
  </si>
  <si>
    <t>RENT-A CAR i taxi prijevoz</t>
  </si>
  <si>
    <t>I.GIMNAZIJA nabavljat će radove i usluge u 2020.  godini direktnim ugovaranjem odnosno neposrednom narudžbom od dobavljača ili zaključivanjem odgovarajućeg ugovora, nakon pribavljene tri ponude.</t>
  </si>
  <si>
    <t>Ove Odluke o Planu nabave za 2020. godinu se objavljuje na Internet stranici Škole i primjenjuje se u 2020. godini.</t>
  </si>
  <si>
    <t>PLAN NABAVE  za 2020. godinu</t>
  </si>
  <si>
    <t>Usluge provođenja zakona o zaštiti na 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</si>
</sst>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mbria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Cambria"/>
      <family val="1"/>
      <charset val="238"/>
    </font>
    <font>
      <sz val="10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Cambria"/>
      <family val="1"/>
      <charset val="238"/>
    </font>
    <font>
      <b/>
      <i/>
      <sz val="15"/>
      <color indexed="8"/>
      <name val="Cambria"/>
      <family val="1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Font="0" applyAlignment="0" applyProtection="0"/>
    <xf numFmtId="0" fontId="6" fillId="22" borderId="2" applyNumberFormat="0" applyAlignment="0" applyProtection="0"/>
    <xf numFmtId="0" fontId="7" fillId="23" borderId="3" applyNumberFormat="0" applyAlignment="0" applyProtection="0"/>
    <xf numFmtId="0" fontId="8" fillId="9" borderId="0" applyNumberFormat="0" applyBorder="0" applyAlignment="0" applyProtection="0"/>
    <xf numFmtId="0" fontId="9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2" applyNumberFormat="0" applyAlignment="0" applyProtection="0"/>
    <xf numFmtId="0" fontId="3" fillId="24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4" fillId="26" borderId="7" applyNumberFormat="0" applyAlignment="0" applyProtection="0"/>
    <xf numFmtId="0" fontId="15" fillId="26" borderId="2" applyNumberFormat="0" applyAlignment="0" applyProtection="0"/>
    <xf numFmtId="0" fontId="16" fillId="0" borderId="8" applyNumberFormat="0" applyFill="0" applyAlignment="0" applyProtection="0"/>
    <xf numFmtId="0" fontId="4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/>
    <xf numFmtId="0" fontId="22" fillId="11" borderId="0" applyNumberFormat="0" applyBorder="0" applyAlignment="0" applyProtection="0"/>
    <xf numFmtId="0" fontId="5" fillId="4" borderId="1" applyNumberFormat="0" applyFont="0" applyAlignment="0" applyProtection="0"/>
    <xf numFmtId="0" fontId="14" fillId="22" borderId="7" applyNumberFormat="0" applyAlignment="0" applyProtection="0"/>
    <xf numFmtId="0" fontId="23" fillId="0" borderId="12" applyNumberFormat="0" applyFill="0" applyAlignment="0" applyProtection="0"/>
    <xf numFmtId="0" fontId="7" fillId="23" borderId="3" applyNumberFormat="0" applyAlignment="0" applyProtection="0"/>
    <xf numFmtId="0" fontId="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5" fillId="0" borderId="14" applyNumberFormat="0" applyFill="0" applyAlignment="0" applyProtection="0"/>
    <xf numFmtId="0" fontId="13" fillId="5" borderId="2" applyNumberFormat="0" applyAlignment="0" applyProtection="0"/>
    <xf numFmtId="0" fontId="1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27" fillId="0" borderId="15" xfId="1" applyFont="1" applyBorder="1" applyAlignment="1">
      <alignment horizontal="center"/>
    </xf>
    <xf numFmtId="0" fontId="27" fillId="0" borderId="15" xfId="1" applyFont="1" applyBorder="1" applyAlignment="1">
      <alignment horizontal="center" wrapText="1"/>
    </xf>
    <xf numFmtId="0" fontId="27" fillId="0" borderId="15" xfId="1" applyFont="1" applyBorder="1"/>
    <xf numFmtId="4" fontId="27" fillId="0" borderId="15" xfId="1" applyNumberFormat="1" applyFont="1" applyBorder="1" applyAlignment="1">
      <alignment horizontal="right"/>
    </xf>
    <xf numFmtId="0" fontId="28" fillId="0" borderId="15" xfId="1" applyFont="1" applyBorder="1"/>
    <xf numFmtId="0" fontId="28" fillId="0" borderId="0" xfId="1" applyFont="1"/>
    <xf numFmtId="0" fontId="29" fillId="0" borderId="0" xfId="1" applyFont="1"/>
    <xf numFmtId="0" fontId="28" fillId="0" borderId="15" xfId="1" applyFont="1" applyBorder="1" applyAlignment="1">
      <alignment horizontal="center"/>
    </xf>
    <xf numFmtId="4" fontId="28" fillId="0" borderId="15" xfId="1" applyNumberFormat="1" applyFont="1" applyBorder="1"/>
    <xf numFmtId="0" fontId="28" fillId="0" borderId="15" xfId="1" applyFont="1" applyBorder="1" applyAlignment="1">
      <alignment horizontal="left"/>
    </xf>
    <xf numFmtId="4" fontId="28" fillId="0" borderId="15" xfId="1" applyNumberFormat="1" applyFont="1" applyBorder="1" applyAlignment="1">
      <alignment horizontal="right"/>
    </xf>
    <xf numFmtId="4" fontId="28" fillId="0" borderId="16" xfId="1" applyNumberFormat="1" applyFont="1" applyBorder="1"/>
    <xf numFmtId="0" fontId="28" fillId="0" borderId="17" xfId="1" applyFont="1" applyBorder="1"/>
    <xf numFmtId="4" fontId="27" fillId="27" borderId="15" xfId="1" applyNumberFormat="1" applyFont="1" applyFill="1" applyBorder="1"/>
    <xf numFmtId="0" fontId="28" fillId="0" borderId="15" xfId="1" applyFont="1" applyBorder="1" applyAlignment="1">
      <alignment horizontal="right"/>
    </xf>
    <xf numFmtId="0" fontId="30" fillId="0" borderId="0" xfId="1" applyFont="1"/>
    <xf numFmtId="0" fontId="32" fillId="0" borderId="0" xfId="0" applyFont="1"/>
    <xf numFmtId="0" fontId="30" fillId="0" borderId="0" xfId="1" applyFont="1" applyAlignment="1">
      <alignment horizontal="center" wrapText="1"/>
    </xf>
    <xf numFmtId="4" fontId="30" fillId="0" borderId="0" xfId="1" applyNumberFormat="1" applyFont="1" applyAlignment="1">
      <alignment wrapText="1"/>
    </xf>
    <xf numFmtId="0" fontId="28" fillId="0" borderId="0" xfId="1" applyFont="1" applyAlignment="1">
      <alignment wrapText="1"/>
    </xf>
    <xf numFmtId="0" fontId="30" fillId="0" borderId="0" xfId="1" applyFont="1" applyAlignment="1">
      <alignment wrapText="1"/>
    </xf>
    <xf numFmtId="0" fontId="30" fillId="0" borderId="0" xfId="1" applyFont="1" applyAlignment="1">
      <alignment horizontal="center" wrapText="1"/>
    </xf>
    <xf numFmtId="0" fontId="32" fillId="0" borderId="0" xfId="0" applyFont="1" applyAlignment="1">
      <alignment wrapText="1"/>
    </xf>
    <xf numFmtId="0" fontId="26" fillId="0" borderId="0" xfId="1" applyFont="1" applyAlignment="1">
      <alignment horizontal="left" vertical="center" wrapText="1"/>
    </xf>
    <xf numFmtId="0" fontId="0" fillId="0" borderId="0" xfId="0" applyAlignment="1">
      <alignment horizontal="center" wrapText="1"/>
    </xf>
    <xf numFmtId="4" fontId="33" fillId="0" borderId="15" xfId="1" applyNumberFormat="1" applyFont="1" applyBorder="1" applyAlignment="1">
      <alignment wrapText="1"/>
    </xf>
    <xf numFmtId="4" fontId="35" fillId="0" borderId="0" xfId="1" applyNumberFormat="1" applyFont="1" applyAlignment="1">
      <alignment horizontal="center" wrapText="1"/>
    </xf>
    <xf numFmtId="4" fontId="27" fillId="27" borderId="15" xfId="1" applyNumberFormat="1" applyFont="1" applyFill="1" applyBorder="1" applyAlignment="1">
      <alignment horizontal="right"/>
    </xf>
    <xf numFmtId="0" fontId="37" fillId="0" borderId="15" xfId="1" applyFont="1" applyBorder="1" applyAlignment="1">
      <alignment horizontal="center"/>
    </xf>
    <xf numFmtId="0" fontId="38" fillId="0" borderId="15" xfId="1" applyFont="1" applyBorder="1" applyAlignment="1">
      <alignment horizontal="center" vertical="center"/>
    </xf>
    <xf numFmtId="4" fontId="34" fillId="0" borderId="15" xfId="1" applyNumberFormat="1" applyFont="1" applyBorder="1" applyAlignment="1">
      <alignment horizontal="center" wrapText="1"/>
    </xf>
    <xf numFmtId="0" fontId="28" fillId="0" borderId="17" xfId="1" applyFont="1" applyBorder="1" applyAlignment="1">
      <alignment horizontal="center"/>
    </xf>
    <xf numFmtId="4" fontId="33" fillId="0" borderId="15" xfId="1" applyNumberFormat="1" applyFont="1" applyBorder="1" applyAlignment="1">
      <alignment horizontal="center" wrapText="1"/>
    </xf>
    <xf numFmtId="4" fontId="27" fillId="0" borderId="15" xfId="1" applyNumberFormat="1" applyFont="1" applyBorder="1" applyAlignment="1"/>
    <xf numFmtId="4" fontId="27" fillId="27" borderId="15" xfId="1" applyNumberFormat="1" applyFont="1" applyFill="1" applyBorder="1" applyAlignment="1"/>
    <xf numFmtId="0" fontId="27" fillId="0" borderId="15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15" xfId="1" applyFont="1" applyBorder="1" applyAlignment="1">
      <alignment vertical="center" wrapText="1"/>
    </xf>
    <xf numFmtId="0" fontId="28" fillId="0" borderId="15" xfId="1" applyFont="1" applyBorder="1" applyAlignment="1">
      <alignment horizontal="left" wrapText="1"/>
    </xf>
    <xf numFmtId="4" fontId="27" fillId="0" borderId="15" xfId="1" applyNumberFormat="1" applyFont="1" applyBorder="1"/>
    <xf numFmtId="0" fontId="31" fillId="0" borderId="0" xfId="1" applyFont="1" applyAlignment="1">
      <alignment horizontal="left" vertical="center" wrapText="1"/>
    </xf>
    <xf numFmtId="0" fontId="36" fillId="0" borderId="18" xfId="1" applyFont="1" applyBorder="1" applyAlignment="1">
      <alignment horizontal="center" vertical="center" wrapText="1"/>
    </xf>
  </cellXfs>
  <cellStyles count="8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Isticanje1" xfId="8"/>
    <cellStyle name="20% - Isticanje2" xfId="9"/>
    <cellStyle name="20% - Isticanje3" xfId="10"/>
    <cellStyle name="20% - Isticanje4" xfId="11"/>
    <cellStyle name="20% - Isticanje5" xfId="12"/>
    <cellStyle name="20% - Isticanje6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40% - Isticanje1" xfId="20"/>
    <cellStyle name="40% - Isticanje2" xfId="21"/>
    <cellStyle name="40% - Isticanje3" xfId="22"/>
    <cellStyle name="40% - Isticanje4" xfId="23"/>
    <cellStyle name="40% - Isticanje5" xfId="24"/>
    <cellStyle name="40% - Isticanje6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60% - Isticanje1" xfId="32"/>
    <cellStyle name="60% - Isticanje2" xfId="33"/>
    <cellStyle name="60% - Isticanje3" xfId="34"/>
    <cellStyle name="60% - Isticanje4" xfId="35"/>
    <cellStyle name="60% - Isticanje5" xfId="36"/>
    <cellStyle name="60% - Isticanje6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Bad 2" xfId="44"/>
    <cellStyle name="Bilješka" xfId="45"/>
    <cellStyle name="Calculation 2" xfId="46"/>
    <cellStyle name="Check Cell 2" xfId="47"/>
    <cellStyle name="Dobro" xfId="48"/>
    <cellStyle name="Explanatory Text 2" xfId="49"/>
    <cellStyle name="Good 2" xfId="50"/>
    <cellStyle name="Heading 1 2" xfId="51"/>
    <cellStyle name="Heading 2 2" xfId="52"/>
    <cellStyle name="Heading 3 2" xfId="53"/>
    <cellStyle name="Heading 4 2" xfId="54"/>
    <cellStyle name="Input 2" xfId="55"/>
    <cellStyle name="Isticanje1" xfId="56"/>
    <cellStyle name="Isticanje2" xfId="57"/>
    <cellStyle name="Isticanje3" xfId="58"/>
    <cellStyle name="Isticanje4" xfId="59"/>
    <cellStyle name="Isticanje5" xfId="60"/>
    <cellStyle name="Isticanje6" xfId="61"/>
    <cellStyle name="Izlaz" xfId="62"/>
    <cellStyle name="Izračun" xfId="63"/>
    <cellStyle name="Linked Cell 2" xfId="64"/>
    <cellStyle name="Loše" xfId="65"/>
    <cellStyle name="Naslov" xfId="66"/>
    <cellStyle name="Naslov 1" xfId="67"/>
    <cellStyle name="Naslov 2" xfId="68"/>
    <cellStyle name="Naslov 3" xfId="69"/>
    <cellStyle name="Naslov 4" xfId="70"/>
    <cellStyle name="Neutral 2" xfId="71"/>
    <cellStyle name="Neutralno" xfId="72"/>
    <cellStyle name="Normal" xfId="0" builtinId="0"/>
    <cellStyle name="Normal 2" xfId="1"/>
    <cellStyle name="Note 2" xfId="73"/>
    <cellStyle name="Output 2" xfId="74"/>
    <cellStyle name="Povezana ćelija" xfId="75"/>
    <cellStyle name="Provjera ćelije" xfId="76"/>
    <cellStyle name="Tekst objašnjenja" xfId="77"/>
    <cellStyle name="Tekst upozorenja" xfId="78"/>
    <cellStyle name="Title 2" xfId="79"/>
    <cellStyle name="Total 2" xfId="80"/>
    <cellStyle name="Ukupni zbroj" xfId="81"/>
    <cellStyle name="Unos" xfId="82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31" workbookViewId="0">
      <selection activeCell="F50" sqref="F50"/>
    </sheetView>
  </sheetViews>
  <sheetFormatPr defaultRowHeight="15" x14ac:dyDescent="0.25"/>
  <cols>
    <col min="1" max="1" width="6.42578125" style="19" customWidth="1"/>
    <col min="2" max="2" width="8.85546875" style="19" customWidth="1"/>
    <col min="3" max="3" width="40.28515625" style="19" customWidth="1"/>
    <col min="4" max="4" width="13" style="19" customWidth="1"/>
    <col min="5" max="5" width="14.42578125" style="19" customWidth="1"/>
    <col min="6" max="6" width="12" style="19" customWidth="1"/>
    <col min="7" max="7" width="10.5703125" style="19" customWidth="1"/>
  </cols>
  <sheetData>
    <row r="1" spans="1:8" x14ac:dyDescent="0.25">
      <c r="A1" s="8" t="s">
        <v>46</v>
      </c>
      <c r="B1" s="8"/>
      <c r="C1" s="8" t="s">
        <v>47</v>
      </c>
      <c r="D1" s="8"/>
      <c r="E1" s="8"/>
      <c r="F1" s="9"/>
      <c r="G1" s="8"/>
      <c r="H1" s="1"/>
    </row>
    <row r="2" spans="1:8" x14ac:dyDescent="0.25">
      <c r="A2" s="8" t="s">
        <v>48</v>
      </c>
      <c r="B2" s="8"/>
      <c r="C2" s="8"/>
      <c r="D2" s="8"/>
      <c r="E2" s="8"/>
      <c r="F2" s="8"/>
      <c r="G2" s="8"/>
      <c r="H2" s="1"/>
    </row>
    <row r="3" spans="1:8" x14ac:dyDescent="0.25">
      <c r="A3" s="8"/>
      <c r="B3" s="8"/>
      <c r="C3" s="8"/>
      <c r="D3" s="8"/>
      <c r="E3" s="8"/>
      <c r="F3" s="8"/>
      <c r="G3" s="8"/>
      <c r="H3" s="1"/>
    </row>
    <row r="4" spans="1:8" x14ac:dyDescent="0.25">
      <c r="A4" s="8"/>
      <c r="B4" s="8"/>
      <c r="C4" s="8"/>
      <c r="D4" s="8"/>
      <c r="E4" s="8"/>
      <c r="F4" s="8"/>
      <c r="G4" s="8"/>
      <c r="H4" s="1"/>
    </row>
    <row r="5" spans="1:8" ht="29.25" customHeight="1" x14ac:dyDescent="0.25">
      <c r="A5" s="8"/>
      <c r="B5" s="8"/>
      <c r="C5" s="44" t="s">
        <v>76</v>
      </c>
      <c r="D5" s="44"/>
      <c r="E5" s="44"/>
      <c r="F5" s="44"/>
      <c r="G5" s="26"/>
      <c r="H5" s="26"/>
    </row>
    <row r="6" spans="1:8" ht="55.5" customHeight="1" x14ac:dyDescent="0.25">
      <c r="A6" s="40" t="s">
        <v>0</v>
      </c>
      <c r="B6" s="40" t="s">
        <v>1</v>
      </c>
      <c r="C6" s="32" t="s">
        <v>2</v>
      </c>
      <c r="D6" s="38" t="s">
        <v>66</v>
      </c>
      <c r="E6" s="38" t="s">
        <v>3</v>
      </c>
      <c r="F6" s="39" t="s">
        <v>4</v>
      </c>
      <c r="G6" s="39" t="s">
        <v>67</v>
      </c>
      <c r="H6" s="2"/>
    </row>
    <row r="7" spans="1:8" ht="33" customHeight="1" x14ac:dyDescent="0.25">
      <c r="A7" s="7"/>
      <c r="B7" s="3">
        <v>322</v>
      </c>
      <c r="C7" s="31" t="s">
        <v>5</v>
      </c>
      <c r="D7" s="6">
        <f>E7/1.25</f>
        <v>60675.199999999997</v>
      </c>
      <c r="E7" s="30">
        <f>SUM(E8:E12)</f>
        <v>75844</v>
      </c>
      <c r="F7" s="35" t="s">
        <v>6</v>
      </c>
      <c r="G7" s="7"/>
      <c r="H7" s="1"/>
    </row>
    <row r="8" spans="1:8" x14ac:dyDescent="0.25">
      <c r="A8" s="10">
        <v>1</v>
      </c>
      <c r="B8" s="12">
        <v>3221</v>
      </c>
      <c r="C8" s="7" t="s">
        <v>55</v>
      </c>
      <c r="D8" s="13">
        <f t="shared" ref="D8:D12" si="0">SUM(E8/1.25)</f>
        <v>16548.8</v>
      </c>
      <c r="E8" s="11">
        <v>20686</v>
      </c>
      <c r="F8" s="35"/>
      <c r="G8" s="7"/>
      <c r="H8" s="1"/>
    </row>
    <row r="9" spans="1:8" x14ac:dyDescent="0.25">
      <c r="A9" s="10">
        <v>2</v>
      </c>
      <c r="B9" s="12">
        <v>32212</v>
      </c>
      <c r="C9" s="7" t="s">
        <v>54</v>
      </c>
      <c r="D9" s="13">
        <f t="shared" si="0"/>
        <v>6112</v>
      </c>
      <c r="E9" s="11">
        <v>7640</v>
      </c>
      <c r="F9" s="35"/>
      <c r="G9" s="7"/>
    </row>
    <row r="10" spans="1:8" x14ac:dyDescent="0.25">
      <c r="A10" s="10">
        <v>3</v>
      </c>
      <c r="B10" s="12" t="s">
        <v>7</v>
      </c>
      <c r="C10" s="7" t="s">
        <v>8</v>
      </c>
      <c r="D10" s="13">
        <f t="shared" si="0"/>
        <v>13941.6</v>
      </c>
      <c r="E10" s="11">
        <v>17427</v>
      </c>
      <c r="F10" s="35"/>
      <c r="G10" s="7"/>
    </row>
    <row r="11" spans="1:8" x14ac:dyDescent="0.25">
      <c r="A11" s="10">
        <v>4</v>
      </c>
      <c r="B11" s="12" t="s">
        <v>9</v>
      </c>
      <c r="C11" s="7" t="s">
        <v>10</v>
      </c>
      <c r="D11" s="13">
        <f t="shared" si="0"/>
        <v>14708.8</v>
      </c>
      <c r="E11" s="11">
        <v>18386</v>
      </c>
      <c r="F11" s="35"/>
      <c r="G11" s="7"/>
    </row>
    <row r="12" spans="1:8" x14ac:dyDescent="0.25">
      <c r="A12" s="10">
        <v>5</v>
      </c>
      <c r="B12" s="12">
        <v>322219</v>
      </c>
      <c r="C12" s="7" t="s">
        <v>56</v>
      </c>
      <c r="D12" s="13">
        <f t="shared" si="0"/>
        <v>9364</v>
      </c>
      <c r="E12" s="11">
        <v>11705</v>
      </c>
      <c r="F12" s="35"/>
      <c r="G12" s="7"/>
    </row>
    <row r="13" spans="1:8" x14ac:dyDescent="0.25">
      <c r="A13" s="10"/>
      <c r="B13" s="3">
        <v>3223</v>
      </c>
      <c r="C13" s="3" t="s">
        <v>11</v>
      </c>
      <c r="D13" s="6">
        <f>E13/1.25</f>
        <v>553412.80000000005</v>
      </c>
      <c r="E13" s="30">
        <f>SUM(E14:E15)</f>
        <v>691766</v>
      </c>
      <c r="F13" s="28"/>
      <c r="G13" s="3"/>
    </row>
    <row r="14" spans="1:8" ht="23.25" x14ac:dyDescent="0.25">
      <c r="A14" s="10">
        <v>6</v>
      </c>
      <c r="B14" s="7" t="s">
        <v>12</v>
      </c>
      <c r="C14" s="7" t="s">
        <v>13</v>
      </c>
      <c r="D14" s="13">
        <f t="shared" ref="D14:D15" si="1">SUM(E14/1.25)</f>
        <v>105024.8</v>
      </c>
      <c r="E14" s="14">
        <v>131281</v>
      </c>
      <c r="F14" s="33" t="s">
        <v>72</v>
      </c>
      <c r="G14" s="34" t="s">
        <v>44</v>
      </c>
    </row>
    <row r="15" spans="1:8" x14ac:dyDescent="0.25">
      <c r="A15" s="10">
        <v>7</v>
      </c>
      <c r="B15" s="7" t="s">
        <v>14</v>
      </c>
      <c r="C15" s="7" t="s">
        <v>49</v>
      </c>
      <c r="D15" s="13">
        <f t="shared" si="1"/>
        <v>448388</v>
      </c>
      <c r="E15" s="14">
        <v>560485</v>
      </c>
      <c r="F15" s="28"/>
      <c r="G15" s="15"/>
    </row>
    <row r="16" spans="1:8" ht="39" x14ac:dyDescent="0.25">
      <c r="A16" s="10"/>
      <c r="B16" s="3">
        <v>3224</v>
      </c>
      <c r="C16" s="4" t="s">
        <v>15</v>
      </c>
      <c r="D16" s="36">
        <f>E16/1.25</f>
        <v>31200</v>
      </c>
      <c r="E16" s="37">
        <f>SUM(E17:E20)</f>
        <v>39000</v>
      </c>
      <c r="F16" s="35" t="s">
        <v>6</v>
      </c>
      <c r="G16" s="7"/>
    </row>
    <row r="17" spans="1:7" ht="24" customHeight="1" x14ac:dyDescent="0.25">
      <c r="A17" s="10">
        <v>8</v>
      </c>
      <c r="B17" s="17">
        <v>32241</v>
      </c>
      <c r="C17" s="7" t="s">
        <v>57</v>
      </c>
      <c r="D17" s="13">
        <f t="shared" ref="D17:D20" si="2">SUM(E17/1.25)</f>
        <v>2040</v>
      </c>
      <c r="E17" s="11">
        <v>2550</v>
      </c>
      <c r="F17" s="35"/>
      <c r="G17" s="7"/>
    </row>
    <row r="18" spans="1:7" x14ac:dyDescent="0.25">
      <c r="A18" s="10">
        <v>9</v>
      </c>
      <c r="B18" s="17">
        <v>32241</v>
      </c>
      <c r="C18" s="7" t="s">
        <v>43</v>
      </c>
      <c r="D18" s="13">
        <f t="shared" si="2"/>
        <v>1763.2</v>
      </c>
      <c r="E18" s="11">
        <v>2204</v>
      </c>
      <c r="F18" s="35"/>
      <c r="G18" s="7"/>
    </row>
    <row r="19" spans="1:7" x14ac:dyDescent="0.25">
      <c r="A19" s="10">
        <v>10</v>
      </c>
      <c r="B19" s="17">
        <v>32242</v>
      </c>
      <c r="C19" s="7" t="s">
        <v>61</v>
      </c>
      <c r="D19" s="13">
        <f t="shared" si="2"/>
        <v>26400</v>
      </c>
      <c r="E19" s="11">
        <v>33000</v>
      </c>
      <c r="F19" s="35"/>
      <c r="G19" s="7"/>
    </row>
    <row r="20" spans="1:7" x14ac:dyDescent="0.25">
      <c r="A20" s="10">
        <v>11</v>
      </c>
      <c r="B20" s="17">
        <v>32242</v>
      </c>
      <c r="C20" s="7" t="s">
        <v>52</v>
      </c>
      <c r="D20" s="13">
        <f t="shared" si="2"/>
        <v>996.8</v>
      </c>
      <c r="E20" s="11">
        <v>1246</v>
      </c>
      <c r="F20" s="35"/>
      <c r="G20" s="7"/>
    </row>
    <row r="21" spans="1:7" ht="23.25" x14ac:dyDescent="0.25">
      <c r="A21" s="10"/>
      <c r="B21" s="3">
        <v>3225</v>
      </c>
      <c r="C21" s="3" t="s">
        <v>16</v>
      </c>
      <c r="D21" s="6">
        <f>E21/1.25</f>
        <v>15668.8</v>
      </c>
      <c r="E21" s="16">
        <f>SUM(E22:E22)</f>
        <v>19586</v>
      </c>
      <c r="F21" s="35" t="s">
        <v>6</v>
      </c>
      <c r="G21" s="7"/>
    </row>
    <row r="22" spans="1:7" x14ac:dyDescent="0.25">
      <c r="A22" s="10">
        <v>12</v>
      </c>
      <c r="B22" s="7">
        <v>32251</v>
      </c>
      <c r="C22" s="7" t="s">
        <v>16</v>
      </c>
      <c r="D22" s="13">
        <f t="shared" ref="D22:D50" si="3">SUM(E22/1.25)</f>
        <v>15668.8</v>
      </c>
      <c r="E22" s="11">
        <v>19586</v>
      </c>
      <c r="F22" s="35"/>
      <c r="G22" s="7"/>
    </row>
    <row r="23" spans="1:7" ht="23.25" x14ac:dyDescent="0.25">
      <c r="A23" s="10"/>
      <c r="B23" s="3">
        <v>3231</v>
      </c>
      <c r="C23" s="3" t="s">
        <v>50</v>
      </c>
      <c r="D23" s="6">
        <f>E23/1.25</f>
        <v>42080</v>
      </c>
      <c r="E23" s="16">
        <f>SUM(E24:E26)</f>
        <v>52600</v>
      </c>
      <c r="F23" s="35" t="s">
        <v>6</v>
      </c>
      <c r="G23" s="7"/>
    </row>
    <row r="24" spans="1:7" x14ac:dyDescent="0.25">
      <c r="A24" s="10">
        <v>13</v>
      </c>
      <c r="B24" s="17" t="s">
        <v>17</v>
      </c>
      <c r="C24" s="7" t="s">
        <v>51</v>
      </c>
      <c r="D24" s="13">
        <f t="shared" si="3"/>
        <v>17128</v>
      </c>
      <c r="E24" s="11">
        <v>21410</v>
      </c>
      <c r="F24" s="35"/>
      <c r="G24" s="7"/>
    </row>
    <row r="25" spans="1:7" x14ac:dyDescent="0.25">
      <c r="A25" s="10">
        <v>14</v>
      </c>
      <c r="B25" s="17">
        <v>32313</v>
      </c>
      <c r="C25" s="7" t="s">
        <v>18</v>
      </c>
      <c r="D25" s="13">
        <f t="shared" si="3"/>
        <v>4392</v>
      </c>
      <c r="E25" s="11">
        <v>5490</v>
      </c>
      <c r="F25" s="35"/>
      <c r="G25" s="7"/>
    </row>
    <row r="26" spans="1:7" x14ac:dyDescent="0.25">
      <c r="A26" s="10">
        <v>15</v>
      </c>
      <c r="B26" s="17">
        <v>32314</v>
      </c>
      <c r="C26" s="7" t="s">
        <v>73</v>
      </c>
      <c r="D26" s="13">
        <f>SUM(E26/1.25)</f>
        <v>20560</v>
      </c>
      <c r="E26" s="11">
        <v>25700</v>
      </c>
      <c r="F26" s="35"/>
      <c r="G26" s="7"/>
    </row>
    <row r="27" spans="1:7" ht="23.25" x14ac:dyDescent="0.25">
      <c r="A27" s="10"/>
      <c r="B27" s="3">
        <v>3232</v>
      </c>
      <c r="C27" s="5" t="s">
        <v>19</v>
      </c>
      <c r="D27" s="6">
        <f>E27/1.25</f>
        <v>67460.800000000003</v>
      </c>
      <c r="E27" s="16">
        <f>SUM(E28:E28)</f>
        <v>84326</v>
      </c>
      <c r="F27" s="35" t="s">
        <v>6</v>
      </c>
      <c r="G27" s="5"/>
    </row>
    <row r="28" spans="1:7" x14ac:dyDescent="0.25">
      <c r="A28" s="10">
        <v>16</v>
      </c>
      <c r="B28" s="7">
        <v>32322</v>
      </c>
      <c r="C28" s="7" t="s">
        <v>58</v>
      </c>
      <c r="D28" s="13">
        <f t="shared" si="3"/>
        <v>67460.800000000003</v>
      </c>
      <c r="E28" s="11">
        <v>84326</v>
      </c>
      <c r="F28" s="35"/>
      <c r="G28" s="7"/>
    </row>
    <row r="29" spans="1:7" ht="23.25" x14ac:dyDescent="0.25">
      <c r="A29" s="10"/>
      <c r="B29" s="3">
        <v>3233</v>
      </c>
      <c r="C29" s="5" t="s">
        <v>20</v>
      </c>
      <c r="D29" s="6">
        <f>E29/1.25</f>
        <v>4480</v>
      </c>
      <c r="E29" s="16">
        <v>5600</v>
      </c>
      <c r="F29" s="35" t="s">
        <v>6</v>
      </c>
      <c r="G29" s="7"/>
    </row>
    <row r="30" spans="1:7" x14ac:dyDescent="0.25">
      <c r="A30" s="10">
        <v>17</v>
      </c>
      <c r="B30" s="17">
        <v>32332</v>
      </c>
      <c r="C30" s="7" t="s">
        <v>20</v>
      </c>
      <c r="D30" s="13">
        <f t="shared" si="3"/>
        <v>4480</v>
      </c>
      <c r="E30" s="11">
        <v>5600</v>
      </c>
      <c r="F30" s="35"/>
      <c r="G30" s="7"/>
    </row>
    <row r="31" spans="1:7" ht="23.25" x14ac:dyDescent="0.25">
      <c r="A31" s="10"/>
      <c r="B31" s="3">
        <v>3234</v>
      </c>
      <c r="C31" s="3" t="s">
        <v>21</v>
      </c>
      <c r="D31" s="6">
        <f>E31/1.25</f>
        <v>70748</v>
      </c>
      <c r="E31" s="16">
        <f>SUM(E32:E35)</f>
        <v>88435</v>
      </c>
      <c r="F31" s="35" t="s">
        <v>6</v>
      </c>
      <c r="G31" s="7"/>
    </row>
    <row r="32" spans="1:7" x14ac:dyDescent="0.25">
      <c r="A32" s="10">
        <v>18</v>
      </c>
      <c r="B32" s="17" t="s">
        <v>22</v>
      </c>
      <c r="C32" s="7" t="s">
        <v>23</v>
      </c>
      <c r="D32" s="13">
        <f t="shared" si="3"/>
        <v>39988</v>
      </c>
      <c r="E32" s="11">
        <v>49985</v>
      </c>
      <c r="F32" s="35"/>
      <c r="G32" s="7"/>
    </row>
    <row r="33" spans="1:7" x14ac:dyDescent="0.25">
      <c r="A33" s="10">
        <v>19</v>
      </c>
      <c r="B33" s="17" t="s">
        <v>24</v>
      </c>
      <c r="C33" s="7" t="s">
        <v>25</v>
      </c>
      <c r="D33" s="13">
        <f t="shared" si="3"/>
        <v>24113.599999999999</v>
      </c>
      <c r="E33" s="11">
        <v>30142</v>
      </c>
      <c r="F33" s="35"/>
      <c r="G33" s="7"/>
    </row>
    <row r="34" spans="1:7" x14ac:dyDescent="0.25">
      <c r="A34" s="10">
        <v>20</v>
      </c>
      <c r="B34" s="17" t="s">
        <v>26</v>
      </c>
      <c r="C34" s="7" t="s">
        <v>71</v>
      </c>
      <c r="D34" s="13">
        <f t="shared" si="3"/>
        <v>2300.8000000000002</v>
      </c>
      <c r="E34" s="11">
        <v>2876</v>
      </c>
      <c r="F34" s="35"/>
      <c r="G34" s="7"/>
    </row>
    <row r="35" spans="1:7" x14ac:dyDescent="0.25">
      <c r="A35" s="10">
        <v>21</v>
      </c>
      <c r="B35" s="17" t="s">
        <v>27</v>
      </c>
      <c r="C35" s="7" t="s">
        <v>59</v>
      </c>
      <c r="D35" s="13">
        <f t="shared" si="3"/>
        <v>4345.6000000000004</v>
      </c>
      <c r="E35" s="11">
        <v>5432</v>
      </c>
      <c r="F35" s="35"/>
      <c r="G35" s="7"/>
    </row>
    <row r="36" spans="1:7" ht="23.25" x14ac:dyDescent="0.25">
      <c r="A36" s="10"/>
      <c r="B36" s="3">
        <v>3235</v>
      </c>
      <c r="C36" s="3" t="s">
        <v>28</v>
      </c>
      <c r="D36" s="6">
        <f>E36/1.25</f>
        <v>19320</v>
      </c>
      <c r="E36" s="16">
        <f>SUM(E37)</f>
        <v>24150</v>
      </c>
      <c r="F36" s="35" t="s">
        <v>6</v>
      </c>
      <c r="G36" s="7"/>
    </row>
    <row r="37" spans="1:7" x14ac:dyDescent="0.25">
      <c r="A37" s="10">
        <v>22</v>
      </c>
      <c r="B37" s="17" t="s">
        <v>29</v>
      </c>
      <c r="C37" s="7" t="s">
        <v>30</v>
      </c>
      <c r="D37" s="13">
        <f t="shared" si="3"/>
        <v>19320</v>
      </c>
      <c r="E37" s="11">
        <v>24150</v>
      </c>
      <c r="F37" s="35"/>
      <c r="G37" s="7"/>
    </row>
    <row r="38" spans="1:7" ht="23.25" x14ac:dyDescent="0.25">
      <c r="A38" s="7"/>
      <c r="B38" s="3">
        <v>3236</v>
      </c>
      <c r="C38" s="5" t="s">
        <v>31</v>
      </c>
      <c r="D38" s="6">
        <f>E38/1.25</f>
        <v>19320</v>
      </c>
      <c r="E38" s="16">
        <f>SUM(E39:E39)</f>
        <v>24150</v>
      </c>
      <c r="F38" s="35" t="s">
        <v>6</v>
      </c>
      <c r="G38" s="7"/>
    </row>
    <row r="39" spans="1:7" x14ac:dyDescent="0.25">
      <c r="A39" s="10">
        <v>23</v>
      </c>
      <c r="B39" s="17" t="s">
        <v>32</v>
      </c>
      <c r="C39" s="7" t="s">
        <v>68</v>
      </c>
      <c r="D39" s="13">
        <f t="shared" si="3"/>
        <v>19320</v>
      </c>
      <c r="E39" s="11">
        <v>24150</v>
      </c>
      <c r="F39" s="35"/>
      <c r="G39" s="7"/>
    </row>
    <row r="40" spans="1:7" ht="23.25" x14ac:dyDescent="0.25">
      <c r="A40" s="10"/>
      <c r="B40" s="3">
        <v>3237</v>
      </c>
      <c r="C40" s="3" t="s">
        <v>33</v>
      </c>
      <c r="D40" s="6">
        <f>E40/1.25</f>
        <v>14447.2</v>
      </c>
      <c r="E40" s="16">
        <f>SUM(E41:E41)</f>
        <v>18059</v>
      </c>
      <c r="F40" s="35" t="s">
        <v>6</v>
      </c>
      <c r="G40" s="7"/>
    </row>
    <row r="41" spans="1:7" x14ac:dyDescent="0.25">
      <c r="A41" s="10">
        <v>24</v>
      </c>
      <c r="B41" s="17" t="s">
        <v>34</v>
      </c>
      <c r="C41" s="7" t="s">
        <v>35</v>
      </c>
      <c r="D41" s="13">
        <f t="shared" si="3"/>
        <v>14447.2</v>
      </c>
      <c r="E41" s="11">
        <v>18059</v>
      </c>
      <c r="F41" s="35"/>
      <c r="G41" s="7"/>
    </row>
    <row r="42" spans="1:7" ht="23.25" x14ac:dyDescent="0.25">
      <c r="A42" s="10"/>
      <c r="B42" s="3">
        <v>3238</v>
      </c>
      <c r="C42" s="3" t="s">
        <v>36</v>
      </c>
      <c r="D42" s="6">
        <f>E42/1.25</f>
        <v>24218.400000000001</v>
      </c>
      <c r="E42" s="30">
        <f>SUM(E43:E44)</f>
        <v>30273</v>
      </c>
      <c r="F42" s="35" t="s">
        <v>6</v>
      </c>
      <c r="G42" s="7"/>
    </row>
    <row r="43" spans="1:7" x14ac:dyDescent="0.25">
      <c r="A43" s="10">
        <v>25</v>
      </c>
      <c r="B43" s="7">
        <v>32381</v>
      </c>
      <c r="C43" s="7" t="s">
        <v>37</v>
      </c>
      <c r="D43" s="13">
        <f t="shared" si="3"/>
        <v>8238.4</v>
      </c>
      <c r="E43" s="11">
        <v>10298</v>
      </c>
      <c r="F43" s="35"/>
      <c r="G43" s="7"/>
    </row>
    <row r="44" spans="1:7" x14ac:dyDescent="0.25">
      <c r="A44" s="10">
        <v>26</v>
      </c>
      <c r="B44" s="7">
        <v>32382</v>
      </c>
      <c r="C44" s="7" t="s">
        <v>38</v>
      </c>
      <c r="D44" s="13">
        <f t="shared" si="3"/>
        <v>15980</v>
      </c>
      <c r="E44" s="11">
        <v>19975</v>
      </c>
      <c r="F44" s="35"/>
      <c r="G44" s="7"/>
    </row>
    <row r="45" spans="1:7" ht="23.25" x14ac:dyDescent="0.25">
      <c r="A45" s="10"/>
      <c r="B45" s="3">
        <v>3239</v>
      </c>
      <c r="C45" s="3" t="s">
        <v>39</v>
      </c>
      <c r="D45" s="6">
        <f t="shared" si="3"/>
        <v>30036.799999999999</v>
      </c>
      <c r="E45" s="16">
        <f>SUM(E47,E46)</f>
        <v>37546</v>
      </c>
      <c r="F45" s="35" t="s">
        <v>6</v>
      </c>
      <c r="G45" s="7"/>
    </row>
    <row r="46" spans="1:7" x14ac:dyDescent="0.25">
      <c r="A46" s="10">
        <v>27</v>
      </c>
      <c r="B46" s="17" t="s">
        <v>40</v>
      </c>
      <c r="C46" s="7" t="s">
        <v>60</v>
      </c>
      <c r="D46" s="13">
        <f t="shared" si="3"/>
        <v>15764.8</v>
      </c>
      <c r="E46" s="11">
        <v>19706</v>
      </c>
      <c r="F46" s="35"/>
      <c r="G46" s="7"/>
    </row>
    <row r="47" spans="1:7" x14ac:dyDescent="0.25">
      <c r="A47" s="10"/>
      <c r="B47" s="17">
        <v>32399</v>
      </c>
      <c r="C47" s="7" t="s">
        <v>77</v>
      </c>
      <c r="D47" s="13">
        <f t="shared" si="3"/>
        <v>14272</v>
      </c>
      <c r="E47" s="11">
        <v>17840</v>
      </c>
      <c r="F47" s="35"/>
      <c r="G47" s="7"/>
    </row>
    <row r="48" spans="1:7" ht="23.25" x14ac:dyDescent="0.25">
      <c r="A48" s="10"/>
      <c r="B48" s="3">
        <v>42</v>
      </c>
      <c r="C48" s="4" t="s">
        <v>53</v>
      </c>
      <c r="D48" s="6">
        <f>E48/1.25</f>
        <v>183060.8</v>
      </c>
      <c r="E48" s="42">
        <f>SUM(E49:E51)</f>
        <v>228826</v>
      </c>
      <c r="F48" s="35" t="s">
        <v>6</v>
      </c>
      <c r="G48" s="7"/>
    </row>
    <row r="49" spans="1:7" x14ac:dyDescent="0.25">
      <c r="A49" s="10">
        <v>28</v>
      </c>
      <c r="B49" s="17">
        <v>42211</v>
      </c>
      <c r="C49" s="41" t="s">
        <v>70</v>
      </c>
      <c r="D49" s="13">
        <f>SUM(E49/1.25)</f>
        <v>140426.4</v>
      </c>
      <c r="E49" s="11">
        <v>175533</v>
      </c>
      <c r="F49" s="35"/>
      <c r="G49" s="7"/>
    </row>
    <row r="50" spans="1:7" x14ac:dyDescent="0.25">
      <c r="A50" s="10">
        <v>29</v>
      </c>
      <c r="B50" s="17">
        <v>42271</v>
      </c>
      <c r="C50" s="7" t="s">
        <v>63</v>
      </c>
      <c r="D50" s="13">
        <f t="shared" si="3"/>
        <v>39546.400000000001</v>
      </c>
      <c r="E50" s="11">
        <v>49433</v>
      </c>
      <c r="F50" s="35"/>
      <c r="G50" s="7"/>
    </row>
    <row r="51" spans="1:7" x14ac:dyDescent="0.25">
      <c r="A51" s="10">
        <v>30</v>
      </c>
      <c r="B51" s="7">
        <v>42411</v>
      </c>
      <c r="C51" s="7" t="s">
        <v>41</v>
      </c>
      <c r="D51" s="13">
        <f>SUM(E51/1.2)</f>
        <v>3216.666666666667</v>
      </c>
      <c r="E51" s="11">
        <v>3860</v>
      </c>
      <c r="F51" s="35"/>
      <c r="G51" s="7"/>
    </row>
    <row r="53" spans="1:7" ht="23.25" customHeight="1" x14ac:dyDescent="0.25">
      <c r="A53" s="43" t="s">
        <v>65</v>
      </c>
      <c r="B53" s="43"/>
      <c r="C53" s="43"/>
      <c r="D53" s="43"/>
      <c r="E53" s="43"/>
      <c r="F53" s="43"/>
      <c r="G53" s="8"/>
    </row>
    <row r="54" spans="1:7" ht="42" customHeight="1" x14ac:dyDescent="0.25">
      <c r="A54" s="43" t="s">
        <v>74</v>
      </c>
      <c r="B54" s="43"/>
      <c r="C54" s="43"/>
      <c r="D54" s="43"/>
      <c r="E54" s="43"/>
      <c r="F54" s="43"/>
      <c r="G54" s="8"/>
    </row>
    <row r="55" spans="1:7" ht="28.5" customHeight="1" x14ac:dyDescent="0.25">
      <c r="A55" s="43" t="s">
        <v>75</v>
      </c>
      <c r="B55" s="43"/>
      <c r="C55" s="43"/>
      <c r="D55" s="43"/>
      <c r="E55" s="43"/>
      <c r="F55" s="43"/>
      <c r="G55" s="8"/>
    </row>
    <row r="56" spans="1:7" ht="30" customHeight="1" x14ac:dyDescent="0.25">
      <c r="A56" s="18"/>
      <c r="B56" s="18"/>
      <c r="C56" s="18"/>
      <c r="D56" s="18"/>
      <c r="E56" s="18"/>
      <c r="F56" s="18"/>
      <c r="G56" s="8"/>
    </row>
    <row r="57" spans="1:7" ht="36" customHeight="1" x14ac:dyDescent="0.25">
      <c r="A57" s="18" t="s">
        <v>69</v>
      </c>
      <c r="B57" s="18"/>
      <c r="C57" s="18"/>
      <c r="D57" s="20" t="s">
        <v>62</v>
      </c>
      <c r="E57" s="21"/>
      <c r="F57" s="29" t="s">
        <v>42</v>
      </c>
      <c r="G57" s="27"/>
    </row>
    <row r="58" spans="1:7" x14ac:dyDescent="0.25">
      <c r="A58" s="18"/>
      <c r="B58" s="18"/>
      <c r="C58" s="18"/>
      <c r="D58" s="23"/>
      <c r="E58" s="23"/>
      <c r="F58" s="23"/>
      <c r="G58" s="22"/>
    </row>
    <row r="59" spans="1:7" ht="28.5" customHeight="1" x14ac:dyDescent="0.25">
      <c r="A59" s="18"/>
      <c r="B59" s="18"/>
      <c r="C59" s="18"/>
      <c r="D59" s="23" t="s">
        <v>45</v>
      </c>
      <c r="E59" s="20"/>
      <c r="F59" s="24" t="s">
        <v>64</v>
      </c>
      <c r="G59" s="25"/>
    </row>
    <row r="60" spans="1:7" x14ac:dyDescent="0.25">
      <c r="A60" s="18"/>
      <c r="B60" s="18"/>
      <c r="C60" s="18"/>
      <c r="D60" s="18"/>
      <c r="E60" s="18"/>
      <c r="F60" s="18"/>
    </row>
  </sheetData>
  <mergeCells count="4">
    <mergeCell ref="A55:F55"/>
    <mergeCell ref="A53:F53"/>
    <mergeCell ref="A54:F54"/>
    <mergeCell ref="C5:F5"/>
  </mergeCells>
  <pageMargins left="0.25" right="0.25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Tunjić</dc:creator>
  <cp:lastModifiedBy>korisnik</cp:lastModifiedBy>
  <cp:lastPrinted>2019-12-13T06:59:06Z</cp:lastPrinted>
  <dcterms:created xsi:type="dcterms:W3CDTF">2015-01-16T07:02:41Z</dcterms:created>
  <dcterms:modified xsi:type="dcterms:W3CDTF">2019-12-23T09:24:55Z</dcterms:modified>
</cp:coreProperties>
</file>